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YA STEPHEN\Desktop\"/>
    </mc:Choice>
  </mc:AlternateContent>
  <xr:revisionPtr revIDLastSave="0" documentId="13_ncr:1_{DFA3BBFA-4895-49B0-B5BC-121077925971}" xr6:coauthVersionLast="47" xr6:coauthVersionMax="47" xr10:uidLastSave="{00000000-0000-0000-0000-000000000000}"/>
  <bookViews>
    <workbookView xWindow="-120" yWindow="-120" windowWidth="20730" windowHeight="11760" xr2:uid="{BA66B8F5-40D0-435D-B23E-10A600ECC9CB}"/>
  </bookViews>
  <sheets>
    <sheet name="Machine Prioritisatio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I12" i="1"/>
  <c r="H17" i="1"/>
  <c r="I17" i="1" s="1"/>
  <c r="J17" i="1" s="1"/>
  <c r="D17" i="1"/>
  <c r="E17" i="1" s="1"/>
  <c r="I16" i="1"/>
  <c r="J16" i="1" s="1"/>
  <c r="H16" i="1"/>
  <c r="D16" i="1"/>
  <c r="E16" i="1" s="1"/>
  <c r="H15" i="1"/>
  <c r="I15" i="1" s="1"/>
  <c r="J15" i="1" s="1"/>
  <c r="D15" i="1"/>
  <c r="E15" i="1" s="1"/>
  <c r="H14" i="1"/>
  <c r="I14" i="1" s="1"/>
  <c r="J14" i="1" s="1"/>
  <c r="D14" i="1"/>
  <c r="E14" i="1" s="1"/>
  <c r="L14" i="1" s="1"/>
  <c r="H13" i="1"/>
  <c r="I13" i="1" s="1"/>
  <c r="J13" i="1" s="1"/>
  <c r="D13" i="1"/>
  <c r="E13" i="1" s="1"/>
  <c r="L13" i="1" s="1"/>
  <c r="H12" i="1"/>
  <c r="D12" i="1"/>
  <c r="E12" i="1" s="1"/>
  <c r="L12" i="1" l="1"/>
  <c r="M12" i="1" s="1"/>
  <c r="K12" i="1"/>
  <c r="J12" i="1"/>
  <c r="L15" i="1"/>
  <c r="M15" i="1" s="1"/>
  <c r="L17" i="1"/>
  <c r="F12" i="1"/>
  <c r="F14" i="1"/>
  <c r="K14" i="1"/>
  <c r="F15" i="1"/>
  <c r="K15" i="1"/>
  <c r="K16" i="1"/>
  <c r="F16" i="1"/>
  <c r="F13" i="1"/>
  <c r="K13" i="1"/>
  <c r="K17" i="1"/>
  <c r="F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BHARATH</author>
  </authors>
  <commentList>
    <comment ref="C11" authorId="0" shapeId="0" xr:uid="{CE6AB3B0-49B0-4A52-9928-28D1D4757E62}">
      <text>
        <r>
          <rPr>
            <sz val="9"/>
            <color indexed="81"/>
            <rFont val="Tahoma"/>
            <charset val="1"/>
          </rPr>
          <t xml:space="preserve">Enter Lot size that will result in less Percentage impact of changeover time on operation time
</t>
        </r>
      </text>
    </comment>
  </commentList>
</comments>
</file>

<file path=xl/sharedStrings.xml><?xml version="1.0" encoding="utf-8"?>
<sst xmlns="http://schemas.openxmlformats.org/spreadsheetml/2006/main" count="19" uniqueCount="15">
  <si>
    <t>Machine</t>
  </si>
  <si>
    <t>lot size</t>
  </si>
  <si>
    <t>Percentage impact of changeover time on operation time</t>
  </si>
  <si>
    <t>Demand/year</t>
  </si>
  <si>
    <t>Available mins/year</t>
  </si>
  <si>
    <t>Average Capacity/day</t>
  </si>
  <si>
    <t>Machine A</t>
  </si>
  <si>
    <t>Machine B</t>
  </si>
  <si>
    <t>Capacity per Year</t>
  </si>
  <si>
    <t>Total operation time/piece (including changeover)</t>
  </si>
  <si>
    <t>Changeover time
(mins)</t>
  </si>
  <si>
    <t>Cycle time / piece
(mins)</t>
  </si>
  <si>
    <t>Takt
(secs)</t>
  </si>
  <si>
    <t>Takt time  (mins)</t>
  </si>
  <si>
    <t>Demand / Capacity
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</si>
</sst>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6" fontId="0" fillId="0" borderId="2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6" fontId="0" fillId="0" borderId="4" xfId="1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6" fontId="0" fillId="0" borderId="7" xfId="1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9" fontId="0" fillId="0" borderId="2" xfId="1" applyFont="1" applyBorder="1" applyAlignment="1">
      <alignment horizontal="center"/>
    </xf>
    <xf numFmtId="0" fontId="0" fillId="0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72615</xdr:colOff>
      <xdr:row>4</xdr:row>
      <xdr:rowOff>85164</xdr:rowOff>
    </xdr:from>
    <xdr:to>
      <xdr:col>5</xdr:col>
      <xdr:colOff>1596615</xdr:colOff>
      <xdr:row>9</xdr:row>
      <xdr:rowOff>130884</xdr:rowOff>
    </xdr:to>
    <xdr:sp macro="" textlink="">
      <xdr:nvSpPr>
        <xdr:cNvPr id="2" name="Callout: Down Arrow 1">
          <a:extLst>
            <a:ext uri="{FF2B5EF4-FFF2-40B4-BE49-F238E27FC236}">
              <a16:creationId xmlns:a16="http://schemas.microsoft.com/office/drawing/2014/main" id="{F45910DA-A31B-4F55-8FE8-69353D043658}"/>
            </a:ext>
          </a:extLst>
        </xdr:cNvPr>
        <xdr:cNvSpPr/>
      </xdr:nvSpPr>
      <xdr:spPr>
        <a:xfrm>
          <a:off x="6997850" y="847164"/>
          <a:ext cx="1524000" cy="998220"/>
        </a:xfrm>
        <a:prstGeom prst="downArrowCallout">
          <a:avLst/>
        </a:prstGeom>
        <a:solidFill>
          <a:srgbClr val="00B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/>
            <a:t>the value</a:t>
          </a:r>
          <a:r>
            <a:rPr lang="en-IN" sz="1100" baseline="0"/>
            <a:t> should be closer to 0</a:t>
          </a:r>
          <a:r>
            <a:rPr lang="en-IN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% </a:t>
          </a:r>
          <a:r>
            <a:rPr lang="en-IN" sz="1100" baseline="0"/>
            <a:t>(zero) as much as possible</a:t>
          </a:r>
          <a:endParaRPr lang="en-IN" sz="1100"/>
        </a:p>
      </xdr:txBody>
    </xdr:sp>
    <xdr:clientData/>
  </xdr:twoCellAnchor>
  <xdr:twoCellAnchor>
    <xdr:from>
      <xdr:col>1</xdr:col>
      <xdr:colOff>975360</xdr:colOff>
      <xdr:row>4</xdr:row>
      <xdr:rowOff>99060</xdr:rowOff>
    </xdr:from>
    <xdr:to>
      <xdr:col>3</xdr:col>
      <xdr:colOff>571500</xdr:colOff>
      <xdr:row>9</xdr:row>
      <xdr:rowOff>144780</xdr:rowOff>
    </xdr:to>
    <xdr:sp macro="" textlink="">
      <xdr:nvSpPr>
        <xdr:cNvPr id="3" name="Callout: Down Arrow 2">
          <a:extLst>
            <a:ext uri="{FF2B5EF4-FFF2-40B4-BE49-F238E27FC236}">
              <a16:creationId xmlns:a16="http://schemas.microsoft.com/office/drawing/2014/main" id="{FD479B15-5FDD-4B6D-BD8C-A03AF5A84587}"/>
            </a:ext>
          </a:extLst>
        </xdr:cNvPr>
        <xdr:cNvSpPr/>
      </xdr:nvSpPr>
      <xdr:spPr>
        <a:xfrm>
          <a:off x="3459480" y="830580"/>
          <a:ext cx="1676400" cy="960120"/>
        </a:xfrm>
        <a:prstGeom prst="downArrowCallout">
          <a:avLst/>
        </a:prstGeom>
        <a:solidFill>
          <a:srgbClr val="00B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/>
            <a:t>Enter </a:t>
          </a:r>
          <a:r>
            <a:rPr lang="en-IN" sz="1100" baseline="0"/>
            <a:t>required lot size number</a:t>
          </a:r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F5DAC-CD38-4A5C-9A2A-1C11BAD9140F}">
  <dimension ref="A1:R27"/>
  <sheetViews>
    <sheetView tabSelected="1" zoomScale="85" zoomScaleNormal="85" workbookViewId="0">
      <selection activeCell="G25" sqref="G25"/>
    </sheetView>
  </sheetViews>
  <sheetFormatPr defaultRowHeight="15" x14ac:dyDescent="0.25"/>
  <cols>
    <col min="1" max="1" width="13" customWidth="1"/>
    <col min="2" max="2" width="14.42578125" customWidth="1"/>
    <col min="3" max="3" width="9.42578125" customWidth="1"/>
    <col min="4" max="4" width="20" customWidth="1"/>
    <col min="5" max="5" width="19.85546875" customWidth="1"/>
    <col min="6" max="6" width="24.140625" customWidth="1"/>
    <col min="7" max="7" width="14.85546875" customWidth="1"/>
    <col min="8" max="8" width="17.85546875" bestFit="1" customWidth="1"/>
    <col min="9" max="9" width="11" bestFit="1" customWidth="1"/>
    <col min="10" max="10" width="11.5703125" customWidth="1"/>
    <col min="11" max="11" width="19.7109375" bestFit="1" customWidth="1"/>
    <col min="12" max="12" width="13.85546875" customWidth="1"/>
    <col min="13" max="13" width="12.28515625" customWidth="1"/>
    <col min="14" max="18" width="9.140625" style="26"/>
  </cols>
  <sheetData>
    <row r="1" spans="1:13" s="26" customFormat="1" x14ac:dyDescent="0.25"/>
    <row r="2" spans="1:13" s="26" customFormat="1" x14ac:dyDescent="0.25"/>
    <row r="3" spans="1:13" s="26" customFormat="1" x14ac:dyDescent="0.25"/>
    <row r="4" spans="1:13" s="26" customFormat="1" x14ac:dyDescent="0.25"/>
    <row r="5" spans="1:13" s="26" customFormat="1" x14ac:dyDescent="0.25"/>
    <row r="6" spans="1:13" s="26" customFormat="1" x14ac:dyDescent="0.25"/>
    <row r="7" spans="1:13" s="26" customFormat="1" x14ac:dyDescent="0.25"/>
    <row r="8" spans="1:13" s="26" customFormat="1" x14ac:dyDescent="0.25"/>
    <row r="9" spans="1:13" s="26" customFormat="1" x14ac:dyDescent="0.25"/>
    <row r="10" spans="1:13" s="26" customFormat="1" x14ac:dyDescent="0.25"/>
    <row r="11" spans="1:13" ht="66" customHeight="1" x14ac:dyDescent="0.25">
      <c r="A11" s="24" t="s">
        <v>0</v>
      </c>
      <c r="B11" s="24" t="s">
        <v>10</v>
      </c>
      <c r="C11" s="24" t="s">
        <v>1</v>
      </c>
      <c r="D11" s="24" t="s">
        <v>11</v>
      </c>
      <c r="E11" s="24" t="s">
        <v>9</v>
      </c>
      <c r="F11" s="24" t="s">
        <v>2</v>
      </c>
      <c r="G11" s="24" t="s">
        <v>3</v>
      </c>
      <c r="H11" s="24" t="s">
        <v>4</v>
      </c>
      <c r="I11" s="24" t="s">
        <v>13</v>
      </c>
      <c r="J11" s="24" t="s">
        <v>12</v>
      </c>
      <c r="K11" s="24" t="s">
        <v>5</v>
      </c>
      <c r="L11" s="24" t="s">
        <v>8</v>
      </c>
      <c r="M11" s="24" t="s">
        <v>14</v>
      </c>
    </row>
    <row r="12" spans="1:13" ht="18" customHeight="1" x14ac:dyDescent="0.25">
      <c r="A12" s="2" t="s">
        <v>6</v>
      </c>
      <c r="B12" s="2">
        <v>193</v>
      </c>
      <c r="C12" s="2">
        <v>50</v>
      </c>
      <c r="D12" s="3">
        <f>839/60</f>
        <v>13.983333333333333</v>
      </c>
      <c r="E12" s="4">
        <f>D12+(B12/C12)</f>
        <v>17.843333333333334</v>
      </c>
      <c r="F12" s="5">
        <f>(E12-D12)/D12</f>
        <v>0.2760429082240764</v>
      </c>
      <c r="G12" s="21">
        <v>10000</v>
      </c>
      <c r="H12" s="2">
        <f t="shared" ref="H12:H17" si="0">(21.75*60*60*300)/60</f>
        <v>391500</v>
      </c>
      <c r="I12" s="3">
        <f>H12/G12</f>
        <v>39.15</v>
      </c>
      <c r="J12" s="3">
        <f t="shared" ref="J12:J17" si="1">I12</f>
        <v>39.15</v>
      </c>
      <c r="K12" s="22">
        <f>1305/E12</f>
        <v>73.136558938912756</v>
      </c>
      <c r="L12" s="23">
        <f>H12/E12</f>
        <v>21940.967681673828</v>
      </c>
      <c r="M12" s="25">
        <f>G12/L12</f>
        <v>0.45576841209025115</v>
      </c>
    </row>
    <row r="13" spans="1:13" hidden="1" x14ac:dyDescent="0.25">
      <c r="A13" s="2" t="s">
        <v>6</v>
      </c>
      <c r="B13" s="2">
        <v>193</v>
      </c>
      <c r="C13" s="2">
        <v>150</v>
      </c>
      <c r="D13" s="3">
        <f>839/60</f>
        <v>13.983333333333333</v>
      </c>
      <c r="E13" s="4">
        <f t="shared" ref="E13:E17" si="2">D13+(B13/C13)</f>
        <v>15.27</v>
      </c>
      <c r="F13" s="5">
        <f t="shared" ref="F13:F17" si="3">(E13-D13)/D13</f>
        <v>9.20143027413588E-2</v>
      </c>
      <c r="G13" s="2">
        <v>10000</v>
      </c>
      <c r="H13" s="2">
        <f t="shared" si="0"/>
        <v>391500</v>
      </c>
      <c r="I13" s="3">
        <f>H13/G13</f>
        <v>39.15</v>
      </c>
      <c r="J13" s="3">
        <f t="shared" si="1"/>
        <v>39.15</v>
      </c>
      <c r="K13" s="22">
        <f t="shared" ref="K13:K17" si="4">(1305/E13)</f>
        <v>85.461689587426335</v>
      </c>
      <c r="L13" s="22">
        <f t="shared" ref="L13:L17" si="5">H13/E13</f>
        <v>25638.506876227897</v>
      </c>
      <c r="M13" s="6"/>
    </row>
    <row r="14" spans="1:13" hidden="1" x14ac:dyDescent="0.25">
      <c r="A14" s="2" t="s">
        <v>6</v>
      </c>
      <c r="B14" s="2">
        <v>193</v>
      </c>
      <c r="C14" s="2">
        <v>1500</v>
      </c>
      <c r="D14" s="3">
        <f>839/60</f>
        <v>13.983333333333333</v>
      </c>
      <c r="E14" s="4">
        <f t="shared" si="2"/>
        <v>14.111999999999998</v>
      </c>
      <c r="F14" s="5">
        <f t="shared" si="3"/>
        <v>9.2014302741358165E-3</v>
      </c>
      <c r="G14" s="2">
        <v>10000</v>
      </c>
      <c r="H14" s="2">
        <f t="shared" si="0"/>
        <v>391500</v>
      </c>
      <c r="I14" s="3">
        <f>H14/G14</f>
        <v>39.15</v>
      </c>
      <c r="J14" s="3">
        <f t="shared" si="1"/>
        <v>39.15</v>
      </c>
      <c r="K14" s="22">
        <f t="shared" si="4"/>
        <v>92.474489795918373</v>
      </c>
      <c r="L14" s="22">
        <f t="shared" si="5"/>
        <v>27742.346938775514</v>
      </c>
      <c r="M14" s="6"/>
    </row>
    <row r="15" spans="1:13" ht="20.25" customHeight="1" x14ac:dyDescent="0.25">
      <c r="A15" s="2" t="s">
        <v>7</v>
      </c>
      <c r="B15" s="2">
        <v>21</v>
      </c>
      <c r="C15" s="2">
        <v>50</v>
      </c>
      <c r="D15" s="2">
        <f>240/60</f>
        <v>4</v>
      </c>
      <c r="E15" s="4">
        <f t="shared" si="2"/>
        <v>4.42</v>
      </c>
      <c r="F15" s="5">
        <f t="shared" si="3"/>
        <v>0.10499999999999998</v>
      </c>
      <c r="G15" s="21">
        <v>70000</v>
      </c>
      <c r="H15" s="2">
        <f t="shared" si="0"/>
        <v>391500</v>
      </c>
      <c r="I15" s="3">
        <f t="shared" ref="I15:I17" si="6">H15/G15</f>
        <v>5.5928571428571425</v>
      </c>
      <c r="J15" s="3">
        <f t="shared" si="1"/>
        <v>5.5928571428571425</v>
      </c>
      <c r="K15" s="22">
        <f t="shared" si="4"/>
        <v>295.24886877828055</v>
      </c>
      <c r="L15" s="23">
        <f>H15/E15</f>
        <v>88574.660633484164</v>
      </c>
      <c r="M15" s="25">
        <f>G15/L15</f>
        <v>0.79029374201787994</v>
      </c>
    </row>
    <row r="16" spans="1:13" hidden="1" x14ac:dyDescent="0.25">
      <c r="A16" s="14" t="s">
        <v>7</v>
      </c>
      <c r="B16" s="15">
        <v>21</v>
      </c>
      <c r="C16" s="16">
        <v>150</v>
      </c>
      <c r="D16" s="15">
        <f>240/60</f>
        <v>4</v>
      </c>
      <c r="E16" s="17">
        <f t="shared" si="2"/>
        <v>4.1399999999999997</v>
      </c>
      <c r="F16" s="18">
        <f t="shared" si="3"/>
        <v>3.499999999999992E-2</v>
      </c>
      <c r="G16" s="15">
        <v>70000</v>
      </c>
      <c r="H16" s="16">
        <f t="shared" si="0"/>
        <v>391500</v>
      </c>
      <c r="I16" s="19">
        <f t="shared" si="6"/>
        <v>5.5928571428571425</v>
      </c>
      <c r="J16" s="19">
        <f t="shared" si="1"/>
        <v>5.5928571428571425</v>
      </c>
      <c r="K16" s="20">
        <f t="shared" si="4"/>
        <v>315.21739130434787</v>
      </c>
      <c r="L16" s="20">
        <f t="shared" si="5"/>
        <v>94565.217391304352</v>
      </c>
    </row>
    <row r="17" spans="1:12" ht="15.75" hidden="1" thickBot="1" x14ac:dyDescent="0.3">
      <c r="A17" s="7" t="s">
        <v>7</v>
      </c>
      <c r="B17" s="8">
        <v>21</v>
      </c>
      <c r="C17" s="9">
        <v>1500</v>
      </c>
      <c r="D17" s="8">
        <f>240/60</f>
        <v>4</v>
      </c>
      <c r="E17" s="10">
        <f t="shared" si="2"/>
        <v>4.0140000000000002</v>
      </c>
      <c r="F17" s="11">
        <f t="shared" si="3"/>
        <v>3.5000000000000586E-3</v>
      </c>
      <c r="G17" s="8">
        <v>70000</v>
      </c>
      <c r="H17" s="9">
        <f t="shared" si="0"/>
        <v>391500</v>
      </c>
      <c r="I17" s="12">
        <f t="shared" si="6"/>
        <v>5.5928571428571425</v>
      </c>
      <c r="J17" s="12">
        <f t="shared" si="1"/>
        <v>5.5928571428571425</v>
      </c>
      <c r="K17" s="13">
        <f t="shared" si="4"/>
        <v>325.11210762331837</v>
      </c>
      <c r="L17" s="1">
        <f t="shared" si="5"/>
        <v>97533.632286995504</v>
      </c>
    </row>
    <row r="18" spans="1:12" s="26" customFormat="1" x14ac:dyDescent="0.25"/>
    <row r="19" spans="1:12" s="26" customFormat="1" x14ac:dyDescent="0.25"/>
    <row r="20" spans="1:12" s="26" customFormat="1" x14ac:dyDescent="0.25"/>
    <row r="21" spans="1:12" s="26" customFormat="1" x14ac:dyDescent="0.25"/>
    <row r="22" spans="1:12" s="26" customFormat="1" x14ac:dyDescent="0.25"/>
    <row r="23" spans="1:12" s="26" customFormat="1" x14ac:dyDescent="0.25"/>
    <row r="24" spans="1:12" s="26" customFormat="1" x14ac:dyDescent="0.25"/>
    <row r="25" spans="1:12" s="26" customFormat="1" x14ac:dyDescent="0.25"/>
    <row r="26" spans="1:12" s="26" customFormat="1" x14ac:dyDescent="0.25"/>
    <row r="27" spans="1:12" s="26" customFormat="1" x14ac:dyDescent="0.25"/>
  </sheetData>
  <pageMargins left="0.7" right="0.7" top="0.75" bottom="0.75" header="0.3" footer="0.3"/>
  <drawing r:id="rId1"/>
  <legacyDrawing r:id="rId2"/>
</worksheet>
</file>

<file path=docMetadata/LabelInfo.xml><?xml version="1.0" encoding="utf-8"?>
<clbl:labelList xmlns:clbl="http://schemas.microsoft.com/office/2020/mipLabelMetadata">
  <clbl:label id="{9c86c25f-31f1-46f7-b4f9-3c53b1ed0b07}" enabled="1" method="Standard" siteId="{a1ae89fb-21b9-40bf-9d82-a10ae85a240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Machine Prioritisation</vt:lpstr>
    </vt:vector>
  </TitlesOfParts>
  <Company>Festo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R, BHARATHKUMAR</dc:creator>
  <cp:lastModifiedBy>Melvin Vincent</cp:lastModifiedBy>
  <dcterms:created xsi:type="dcterms:W3CDTF">2024-11-28T09:22:30Z</dcterms:created>
  <dcterms:modified xsi:type="dcterms:W3CDTF">2024-12-08T03:08:20Z</dcterms:modified>
</cp:coreProperties>
</file>